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3" sheetId="3" r:id="rId1"/>
  </sheets>
  <calcPr calcId="152511"/>
</workbook>
</file>

<file path=xl/calcChain.xml><?xml version="1.0" encoding="utf-8"?>
<calcChain xmlns="http://schemas.openxmlformats.org/spreadsheetml/2006/main">
  <c r="E22" i="3" l="1"/>
  <c r="E18" i="3"/>
  <c r="E5" i="3"/>
  <c r="E41" i="3"/>
  <c r="E57" i="3"/>
  <c r="E47" i="3"/>
  <c r="E42" i="3"/>
  <c r="E40" i="3"/>
  <c r="E39" i="3"/>
  <c r="E38" i="3"/>
  <c r="E37" i="3"/>
  <c r="E36" i="3"/>
  <c r="E35" i="3"/>
  <c r="E34" i="3"/>
  <c r="E33" i="3"/>
  <c r="E32" i="3"/>
  <c r="E31" i="3"/>
  <c r="E30" i="3"/>
  <c r="E28" i="3" l="1"/>
  <c r="E27" i="3"/>
  <c r="E25" i="3"/>
  <c r="E26" i="3" l="1"/>
  <c r="E16" i="3" l="1"/>
  <c r="E14" i="3"/>
</calcChain>
</file>

<file path=xl/sharedStrings.xml><?xml version="1.0" encoding="utf-8"?>
<sst xmlns="http://schemas.openxmlformats.org/spreadsheetml/2006/main" count="505" uniqueCount="292">
  <si>
    <t>№ п/п</t>
  </si>
  <si>
    <t>Информация, подлежащая раскрытию</t>
  </si>
  <si>
    <t>Единица измерения</t>
  </si>
  <si>
    <t>Значение</t>
  </si>
  <si>
    <t>Выручка от регулируемой деятельности с разбивкой по видам деятельности</t>
  </si>
  <si>
    <t>тыс. руб</t>
  </si>
  <si>
    <t>Производство и передача ГВС</t>
  </si>
  <si>
    <t>Тепловая энергия</t>
  </si>
  <si>
    <t>Передача пара и горячей воды (тепловой энергии)</t>
  </si>
  <si>
    <t>Передача пара и горячей воды (тепловой энергии) зона "Север"</t>
  </si>
  <si>
    <t>Подключение объектов с нагрузкой&gt; 1.5 Гкал/час при наличии технической возможности подключения</t>
  </si>
  <si>
    <t>Подключение объектов с нагрузкой до 0,1 Гкал/час</t>
  </si>
  <si>
    <t>Подключение объектов с нагрузкой от 0,1 до 1,5 Гкал/час</t>
  </si>
  <si>
    <t>Деятельность по обеспечению работоспособности ТС (ХОВ) (продажа)</t>
  </si>
  <si>
    <t>тыс.м3</t>
  </si>
  <si>
    <t>стоимость за единицу объема</t>
  </si>
  <si>
    <t>стоимость доставки</t>
  </si>
  <si>
    <t>х</t>
  </si>
  <si>
    <t>Расходы на текущий ремонт</t>
  </si>
  <si>
    <t>Расходы на капитальный ремонт</t>
  </si>
  <si>
    <t>размер ее расходования на финансирование мероприятий, предусмотренных инвестиционной программой</t>
  </si>
  <si>
    <t>За счет ввода в эксплуатацию</t>
  </si>
  <si>
    <t>За счет вывода из эксплуатации</t>
  </si>
  <si>
    <t>www.mup-uis.ru</t>
  </si>
  <si>
    <t>Гкал/ч</t>
  </si>
  <si>
    <t>тыс. Гкал</t>
  </si>
  <si>
    <t>человек</t>
  </si>
  <si>
    <t>кг усл. топл/Гкал</t>
  </si>
  <si>
    <t>котельная №1 Центральная, 80</t>
  </si>
  <si>
    <t>котельная №5 Таллинская, 7а</t>
  </si>
  <si>
    <t>котельная №6 пос. Уптино</t>
  </si>
  <si>
    <t>котельная №64 пос.Нагаево</t>
  </si>
  <si>
    <t>котельная №38 Летчиков, 1/1</t>
  </si>
  <si>
    <t>котельная №39 Бакунина, 4</t>
  </si>
  <si>
    <t>котельная №40 Пожарского, 307</t>
  </si>
  <si>
    <t>котельная №41 Силикатная, 28а</t>
  </si>
  <si>
    <t>котельная №45 Кирзаводская,1/3</t>
  </si>
  <si>
    <t>котельная №46 Выгонная,10</t>
  </si>
  <si>
    <t>котельная №17 Коммунистическая,84</t>
  </si>
  <si>
    <t>котельная №19 Окт.Революции,71</t>
  </si>
  <si>
    <t>котельная №20 Цюрупы,9</t>
  </si>
  <si>
    <t>котельная №21 Чернышевского, 141</t>
  </si>
  <si>
    <t>котельная №23 Онежская,1</t>
  </si>
  <si>
    <t>котельная №24 Менделеева, 5/1</t>
  </si>
  <si>
    <t>котельная №25 Авроры,14/1</t>
  </si>
  <si>
    <t>котельная №26 Пугачева, 296</t>
  </si>
  <si>
    <t>котельная №29 Космодемьянской,38</t>
  </si>
  <si>
    <t>котельная №30 Кавказкая,17</t>
  </si>
  <si>
    <t>котельная №31 Пушкина, 103/1</t>
  </si>
  <si>
    <t>котельная №34 С.Перовской,3а</t>
  </si>
  <si>
    <t>котельная №35 пос."Цветы Башкортостана"</t>
  </si>
  <si>
    <t>котельная №90 мкр.Южный, С.Перовской,62</t>
  </si>
  <si>
    <t>котельная №76 Таманская,47</t>
  </si>
  <si>
    <t>котельная №77 Нефтяников,20, Н.Черкассы</t>
  </si>
  <si>
    <t>котельная №89 пос.Максимовка, Сосновская, 50а</t>
  </si>
  <si>
    <t>котельная №69 Ленина,67/1</t>
  </si>
  <si>
    <t>котельная №81 Ленина, 86</t>
  </si>
  <si>
    <t>котельная №83 Ст.Злобина,40</t>
  </si>
  <si>
    <t>котельная №85 Менделеева,171</t>
  </si>
  <si>
    <t>котельная №87 Ст.Злобина,31/4</t>
  </si>
  <si>
    <t>котельная №74 40 лет Октября, 22</t>
  </si>
  <si>
    <t>котельная №75 Горького,77</t>
  </si>
  <si>
    <t>котельная №60 Лесной проезд, 3а</t>
  </si>
  <si>
    <t>котельная №88 Комсомольская,29</t>
  </si>
  <si>
    <t>котельная №59 Шафиева, 2</t>
  </si>
  <si>
    <t>котельная №22 Новомостовая,3а</t>
  </si>
  <si>
    <t>котельная №43 Запотоцкого,37</t>
  </si>
  <si>
    <t>котельная №84 Обская,3а</t>
  </si>
  <si>
    <t>Форма 8. Информация об основных показателях финансово-хозяйственной деятельности регулируемой организации за 2018 год</t>
  </si>
  <si>
    <t>Расходы на тепловую энергию, производимую с применением собственных источников и используемую для горячего водоснабжения</t>
  </si>
  <si>
    <t>объем</t>
  </si>
  <si>
    <t>тонны</t>
  </si>
  <si>
    <t>тыс. руб.</t>
  </si>
  <si>
    <t>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</si>
  <si>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</si>
  <si>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Объем приобретенной электрической энергии</t>
  </si>
  <si>
    <t>руб.</t>
  </si>
  <si>
    <t>тыс. кВт·ч</t>
  </si>
  <si>
    <t>Расходы на покупаемую холодную воду, используемую для горячего водоснабжения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</si>
  <si>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</si>
  <si>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котельная №44 Металлистов, 28</t>
  </si>
  <si>
    <t>котельная №47 Защитников Отечества, 17</t>
  </si>
  <si>
    <t>котельная №27 Менделеева,134</t>
  </si>
  <si>
    <t>котельная №33 мкр."Колгуевский"</t>
  </si>
  <si>
    <t>котельная №73 Связи 1/1</t>
  </si>
  <si>
    <t>котельная №63 Ак.Королева,14</t>
  </si>
  <si>
    <t>котельная №91 Менделеева, 213б</t>
  </si>
  <si>
    <t>котельная №92 Пр.Октября, 132/2</t>
  </si>
  <si>
    <t>котельная № 95 ул.Менделеева,201а</t>
  </si>
  <si>
    <t>котельная № 96, ул. Кавказкая,12</t>
  </si>
  <si>
    <t>котельная №97, ул.Советская,54 Старые Турбаслы</t>
  </si>
  <si>
    <t>котельная № 94, Ахметова,291</t>
  </si>
  <si>
    <t>котельная № 99, Первомайская, 66/2</t>
  </si>
  <si>
    <t>котельная №101, Черниковская,51</t>
  </si>
  <si>
    <t>котельная №98, мкр.кузнецовский затон</t>
  </si>
  <si>
    <t>котельная № 104, с. Нагаево, б.Хасанова, 28</t>
  </si>
  <si>
    <t>Тепловая нагрузка по договорам теплоснабжения</t>
  </si>
  <si>
    <t>Объем вырабатываемой тепловой энергии</t>
  </si>
  <si>
    <t>Объем приобретаемой тепловой энергии</t>
  </si>
  <si>
    <t xml:space="preserve">Объем тепловой энергии, отпускаемой потребителям </t>
  </si>
  <si>
    <t>Определенном по приборам учета, в т.ч.:</t>
  </si>
  <si>
    <t>Определенном расчетным путем (нормативам потребления коммунальных услуг)</t>
  </si>
  <si>
    <t>Нормативы технологических потерь при передаче тепловой энергии, теплоносителя по тепловым сетям</t>
  </si>
  <si>
    <t>Фактический объем потерь при передаче тепловой энергии</t>
  </si>
  <si>
    <t>Ккал/ч. мес.</t>
  </si>
  <si>
    <t>тыс. Гкал/год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</si>
  <si>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</si>
  <si>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</si>
  <si>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тыс. кВт.ч/Гкал</t>
  </si>
  <si>
    <t>куб.м/Гкал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</si>
  <si>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</si>
  <si>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кг усл. топл./Гкал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</si>
  <si>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</si>
  <si>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</si>
  <si>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</si>
  <si>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</si>
  <si>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</si>
  <si>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</si>
  <si>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</si>
  <si>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</si>
  <si>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</si>
  <si>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r>
      <t>Себестоимость производимых товаров (оказываемых услуг) по регулируемому виду деятельности, включая</t>
    </r>
    <r>
      <rPr>
        <b/>
        <sz val="11"/>
        <color theme="1"/>
        <rFont val="Times New Roman"/>
        <family val="1"/>
        <charset val="204"/>
      </rPr>
      <t>:</t>
    </r>
  </si>
  <si>
    <t>Расходы на топливо</t>
  </si>
  <si>
    <t>2.2.</t>
  </si>
  <si>
    <t>Расходы на покупаемую тепловую энергию (мощность), теплоноситель;</t>
  </si>
  <si>
    <t>Газ природный по регулируемой цене</t>
  </si>
  <si>
    <t>Печное топливо</t>
  </si>
  <si>
    <t>5</t>
  </si>
  <si>
    <t>6</t>
  </si>
  <si>
    <t>7</t>
  </si>
  <si>
    <t>Расходы на приобретение холодной воды, используемой в технологическом процессе</t>
  </si>
  <si>
    <t>Расходы на химические реагенты, используемые в технологическом процессе;</t>
  </si>
  <si>
    <t>Расходы на амортизацию основных производственных средств;</t>
  </si>
  <si>
    <t>Расходы на аренду имущества, используемого для осуществления регулируемого вида деятельности;</t>
  </si>
  <si>
    <t>Расходы на оплату труда и отчисления на социальные нужды основного производственного персонала;</t>
  </si>
  <si>
    <t>8</t>
  </si>
  <si>
    <t>9</t>
  </si>
  <si>
    <t>Общепроизводственные расходы, в том числе отнесенные к ним расходы на текущий и капитальный ремонт:</t>
  </si>
  <si>
    <t>Общехозяйственные расходы, в том числе отнесенные к ним расходы на текущий и капитальный ремонт:</t>
  </si>
  <si>
    <t xml:space="preserve">Расходы на капитальный и текущий ремонт основных производственных средств </t>
  </si>
  <si>
    <t>Прочие расходы, которые подлежат отнесению на регулируемые виды деятельности в соответствии с законодательством Российской Федерации;</t>
  </si>
  <si>
    <t>Чистая прибыль, полученная от регулируемого вида деятельности, в том числе:</t>
  </si>
  <si>
    <t>Сведения об изменении стоимости основных фондов, в том числе:</t>
  </si>
  <si>
    <t xml:space="preserve">Валовая прибыль (убытки) от реализации товаров и оказания услуг по регулируемому виду деятельности </t>
  </si>
  <si>
    <t>12.1</t>
  </si>
  <si>
    <t>12.2</t>
  </si>
  <si>
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 *</t>
  </si>
  <si>
    <t>24</t>
  </si>
  <si>
    <t>25</t>
  </si>
  <si>
    <t>16.1</t>
  </si>
  <si>
    <t>3</t>
  </si>
  <si>
    <t>3.1</t>
  </si>
  <si>
    <t>3.2</t>
  </si>
  <si>
    <t>4</t>
  </si>
  <si>
    <t>10</t>
  </si>
  <si>
    <t>11</t>
  </si>
  <si>
    <t>11.1</t>
  </si>
  <si>
    <t>11.2</t>
  </si>
  <si>
    <t>12</t>
  </si>
  <si>
    <t>13</t>
  </si>
  <si>
    <t>14</t>
  </si>
  <si>
    <t>15</t>
  </si>
  <si>
    <t>15.1</t>
  </si>
  <si>
    <t>16</t>
  </si>
  <si>
    <t>16.2</t>
  </si>
  <si>
    <t>17</t>
  </si>
  <si>
    <t>18</t>
  </si>
  <si>
    <t>19</t>
  </si>
  <si>
    <t>20</t>
  </si>
  <si>
    <t>21</t>
  </si>
  <si>
    <t>22</t>
  </si>
  <si>
    <t>22.1</t>
  </si>
  <si>
    <t>22.2</t>
  </si>
  <si>
    <t>23</t>
  </si>
  <si>
    <t xml:space="preserve">Среднесписочная численность основного производственного персонала </t>
  </si>
  <si>
    <t>26</t>
  </si>
  <si>
    <t>26.1</t>
  </si>
  <si>
    <t>26.2</t>
  </si>
  <si>
    <t>26.38</t>
  </si>
  <si>
    <t>26.39</t>
  </si>
  <si>
    <t>26.40</t>
  </si>
  <si>
    <t>26.44</t>
  </si>
  <si>
    <t>26.45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</si>
  <si>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</si>
  <si>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</si>
  <si>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</si>
  <si>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</si>
  <si>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</si>
  <si>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</si>
  <si>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</si>
  <si>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</si>
  <si>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</si>
  <si>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</si>
  <si>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</si>
  <si>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</si>
  <si>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26.15</t>
  </si>
  <si>
    <t>26.16</t>
  </si>
  <si>
    <t>26.17</t>
  </si>
  <si>
    <t>26.18</t>
  </si>
  <si>
    <t>26.19</t>
  </si>
  <si>
    <t>26.20</t>
  </si>
  <si>
    <t>26.21</t>
  </si>
  <si>
    <t>26.22</t>
  </si>
  <si>
    <t>26.23</t>
  </si>
  <si>
    <t>26.24</t>
  </si>
  <si>
    <t>26.25</t>
  </si>
  <si>
    <t>26.26</t>
  </si>
  <si>
    <t>26.27</t>
  </si>
  <si>
    <t>26.28</t>
  </si>
  <si>
    <t>26.29</t>
  </si>
  <si>
    <t>26.30</t>
  </si>
  <si>
    <t>26.31</t>
  </si>
  <si>
    <t>26.32</t>
  </si>
  <si>
    <t>26.33</t>
  </si>
  <si>
    <t>26.34</t>
  </si>
  <si>
    <t>26.35</t>
  </si>
  <si>
    <t>26.36</t>
  </si>
  <si>
    <t>26.37</t>
  </si>
  <si>
    <t>26.41</t>
  </si>
  <si>
    <t>26.42</t>
  </si>
  <si>
    <t>26.43</t>
  </si>
  <si>
    <t>26.46</t>
  </si>
  <si>
    <t>26.47</t>
  </si>
  <si>
    <t>26.48</t>
  </si>
  <si>
    <t>26.49</t>
  </si>
  <si>
    <t>26.50</t>
  </si>
  <si>
    <t>26.51</t>
  </si>
  <si>
    <t>26.52</t>
  </si>
  <si>
    <t>26.53</t>
  </si>
  <si>
    <t>26.54</t>
  </si>
  <si>
    <t>26.55</t>
  </si>
  <si>
    <t>26.56</t>
  </si>
  <si>
    <t>27</t>
  </si>
  <si>
    <t>28</t>
  </si>
  <si>
    <t>29</t>
  </si>
  <si>
    <t>27.1</t>
  </si>
  <si>
    <t>27.2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</si>
  <si>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</si>
  <si>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</si>
  <si>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</si>
  <si>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</si>
  <si>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</si>
  <si>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</si>
  <si>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</si>
  <si>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</si>
  <si>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27.11</t>
  </si>
  <si>
    <t>27.12</t>
  </si>
  <si>
    <t>27.13</t>
  </si>
  <si>
    <t>27.14</t>
  </si>
  <si>
    <t>27.15</t>
  </si>
  <si>
    <t>27.16</t>
  </si>
  <si>
    <t>27.17</t>
  </si>
  <si>
    <t>27.18</t>
  </si>
  <si>
    <t>27.19</t>
  </si>
  <si>
    <t>27.20</t>
  </si>
  <si>
    <t>27.21</t>
  </si>
  <si>
    <t>27.22</t>
  </si>
  <si>
    <t>27.23</t>
  </si>
  <si>
    <t>27.24</t>
  </si>
  <si>
    <t>27.25</t>
  </si>
  <si>
    <t>27.26</t>
  </si>
  <si>
    <t>27.27</t>
  </si>
  <si>
    <t>27.28</t>
  </si>
  <si>
    <t>27.29</t>
  </si>
  <si>
    <t>27.30</t>
  </si>
  <si>
    <t>27.31</t>
  </si>
  <si>
    <t>27.32</t>
  </si>
  <si>
    <t>27.33</t>
  </si>
  <si>
    <t>27.34</t>
  </si>
  <si>
    <t>27.35</t>
  </si>
  <si>
    <t>27.36</t>
  </si>
  <si>
    <t>27.37</t>
  </si>
  <si>
    <t>27.38</t>
  </si>
  <si>
    <t>27.39</t>
  </si>
  <si>
    <t>27.40</t>
  </si>
  <si>
    <t>27.41</t>
  </si>
  <si>
    <t>27.42</t>
  </si>
  <si>
    <t>27.43</t>
  </si>
  <si>
    <t>27.44</t>
  </si>
  <si>
    <t>27.45</t>
  </si>
  <si>
    <t>27.46</t>
  </si>
  <si>
    <t>27.47</t>
  </si>
  <si>
    <t>27.48</t>
  </si>
  <si>
    <t>27.49</t>
  </si>
  <si>
    <t>27.50</t>
  </si>
  <si>
    <t>27.51</t>
  </si>
  <si>
    <t>27.52</t>
  </si>
  <si>
    <t>27.53</t>
  </si>
  <si>
    <t>27.54</t>
  </si>
  <si>
    <t>27.55</t>
  </si>
  <si>
    <t>27.56</t>
  </si>
  <si>
    <t>27.57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</si>
</sst>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26282F"/>
      <name val="Times New Roman"/>
      <family val="1"/>
      <charset val="204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  <font>
      <sz val="9"/>
      <color indexed="8"/>
      <name val="Tahoma"/>
      <family val="2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4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49" fontId="9" fillId="2" borderId="2">
      <alignment horizontal="center" vertical="center" wrapText="1"/>
    </xf>
  </cellStyleXfs>
  <cellXfs count="58">
    <xf numFmtId="0" fontId="0" fillId="0" borderId="0" xfId="0"/>
    <xf numFmtId="49" fontId="0" fillId="0" borderId="0" xfId="0" applyNumberFormat="1"/>
    <xf numFmtId="0" fontId="6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49" fontId="1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14" fillId="0" borderId="1" xfId="2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7" fillId="0" borderId="1" xfId="1" applyFont="1" applyFill="1" applyBorder="1" applyAlignment="1" applyProtection="1">
      <alignment horizontal="center"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16" fillId="0" borderId="1" xfId="1" applyFont="1" applyFill="1" applyBorder="1" applyAlignment="1" applyProtection="1">
      <alignment horizontal="left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1" applyFont="1" applyFill="1" applyBorder="1" applyAlignment="1" applyProtection="1">
      <alignment horizontal="left" vertical="center" wrapText="1" indent="1"/>
    </xf>
    <xf numFmtId="0" fontId="18" fillId="0" borderId="1" xfId="0" applyFont="1" applyBorder="1" applyAlignment="1">
      <alignment horizontal="justify" vertical="center" wrapText="1"/>
    </xf>
    <xf numFmtId="0" fontId="0" fillId="0" borderId="0" xfId="0" applyFont="1" applyAlignment="1">
      <alignment wrapText="1"/>
    </xf>
  </cellXfs>
  <cellStyles count="4">
    <cellStyle name="blueCell" xfId="3"/>
    <cellStyle name="Гиперссылка" xfId="2" builtinId="8"/>
    <cellStyle name="Обычный" xfId="0" builtinId="0"/>
    <cellStyle name="Обычный_Мониторинг инвестици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up-ui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6"/>
  <sheetViews>
    <sheetView tabSelected="1" workbookViewId="0">
      <selection activeCell="I8" sqref="I8"/>
    </sheetView>
  </sheetViews>
  <sheetFormatPr defaultRowHeight="15" x14ac:dyDescent="0.25"/>
  <cols>
    <col min="2" max="2" width="17" style="1" customWidth="1"/>
    <col min="3" max="3" width="77.85546875" style="57" customWidth="1"/>
    <col min="4" max="4" width="14.7109375" style="49" customWidth="1"/>
    <col min="5" max="5" width="33.42578125" style="52" customWidth="1"/>
  </cols>
  <sheetData>
    <row r="1" spans="2:5" ht="58.5" customHeight="1" x14ac:dyDescent="0.25">
      <c r="B1" s="2" t="s">
        <v>68</v>
      </c>
      <c r="C1" s="2"/>
      <c r="D1" s="2"/>
      <c r="E1" s="2"/>
    </row>
    <row r="3" spans="2:5" x14ac:dyDescent="0.25">
      <c r="B3" s="16" t="s">
        <v>0</v>
      </c>
      <c r="C3" s="17"/>
      <c r="D3" s="18" t="s">
        <v>2</v>
      </c>
      <c r="E3" s="19" t="s">
        <v>3</v>
      </c>
    </row>
    <row r="4" spans="2:5" ht="24.95" customHeight="1" x14ac:dyDescent="0.25">
      <c r="B4" s="16"/>
      <c r="C4" s="17" t="s">
        <v>1</v>
      </c>
      <c r="D4" s="18"/>
      <c r="E4" s="19"/>
    </row>
    <row r="5" spans="2:5" ht="37.5" customHeight="1" x14ac:dyDescent="0.25">
      <c r="B5" s="10">
        <v>1</v>
      </c>
      <c r="C5" s="20" t="s">
        <v>4</v>
      </c>
      <c r="D5" s="21" t="s">
        <v>5</v>
      </c>
      <c r="E5" s="38">
        <f>E6+E7+E8+E9+E10+E11+E12+E13</f>
        <v>3475244.57</v>
      </c>
    </row>
    <row r="6" spans="2:5" ht="27.95" customHeight="1" x14ac:dyDescent="0.25">
      <c r="B6" s="9" t="s">
        <v>112</v>
      </c>
      <c r="C6" s="23" t="s">
        <v>6</v>
      </c>
      <c r="D6" s="24" t="s">
        <v>5</v>
      </c>
      <c r="E6" s="25">
        <v>558170.27</v>
      </c>
    </row>
    <row r="7" spans="2:5" ht="27.95" customHeight="1" x14ac:dyDescent="0.25">
      <c r="B7" s="9" t="s">
        <v>113</v>
      </c>
      <c r="C7" s="23" t="s">
        <v>7</v>
      </c>
      <c r="D7" s="24" t="s">
        <v>5</v>
      </c>
      <c r="E7" s="25">
        <v>2825468.47</v>
      </c>
    </row>
    <row r="8" spans="2:5" ht="27.95" customHeight="1" x14ac:dyDescent="0.25">
      <c r="B8" s="9" t="s">
        <v>114</v>
      </c>
      <c r="C8" s="23" t="s">
        <v>8</v>
      </c>
      <c r="D8" s="24" t="s">
        <v>5</v>
      </c>
      <c r="E8" s="25">
        <v>1951.59</v>
      </c>
    </row>
    <row r="9" spans="2:5" ht="27.95" customHeight="1" x14ac:dyDescent="0.25">
      <c r="B9" s="9" t="s">
        <v>115</v>
      </c>
      <c r="C9" s="23" t="s">
        <v>9</v>
      </c>
      <c r="D9" s="24" t="s">
        <v>5</v>
      </c>
      <c r="E9" s="25">
        <v>13287.46</v>
      </c>
    </row>
    <row r="10" spans="2:5" ht="36.75" customHeight="1" x14ac:dyDescent="0.25">
      <c r="B10" s="9" t="s">
        <v>116</v>
      </c>
      <c r="C10" s="23" t="s">
        <v>10</v>
      </c>
      <c r="D10" s="24" t="s">
        <v>5</v>
      </c>
      <c r="E10" s="25">
        <v>42040.75</v>
      </c>
    </row>
    <row r="11" spans="2:5" ht="36.75" customHeight="1" x14ac:dyDescent="0.25">
      <c r="B11" s="9" t="s">
        <v>117</v>
      </c>
      <c r="C11" s="23" t="s">
        <v>11</v>
      </c>
      <c r="D11" s="24" t="s">
        <v>5</v>
      </c>
      <c r="E11" s="25">
        <v>11578.81</v>
      </c>
    </row>
    <row r="12" spans="2:5" ht="27.95" customHeight="1" x14ac:dyDescent="0.25">
      <c r="B12" s="9" t="s">
        <v>118</v>
      </c>
      <c r="C12" s="23" t="s">
        <v>12</v>
      </c>
      <c r="D12" s="24" t="s">
        <v>5</v>
      </c>
      <c r="E12" s="25">
        <v>21692.01</v>
      </c>
    </row>
    <row r="13" spans="2:5" ht="48" customHeight="1" x14ac:dyDescent="0.25">
      <c r="B13" s="9" t="s">
        <v>119</v>
      </c>
      <c r="C13" s="23" t="s">
        <v>13</v>
      </c>
      <c r="D13" s="24" t="s">
        <v>5</v>
      </c>
      <c r="E13" s="25">
        <v>1055.21</v>
      </c>
    </row>
    <row r="14" spans="2:5" ht="33.75" customHeight="1" x14ac:dyDescent="0.25">
      <c r="B14" s="37">
        <v>2</v>
      </c>
      <c r="C14" s="26" t="s">
        <v>121</v>
      </c>
      <c r="D14" s="24" t="s">
        <v>5</v>
      </c>
      <c r="E14" s="29">
        <f>381.18+2446390.68+1006.28+9676.38+596226.46</f>
        <v>3053680.98</v>
      </c>
    </row>
    <row r="15" spans="2:5" ht="75" customHeight="1" x14ac:dyDescent="0.25">
      <c r="B15" s="9" t="s">
        <v>120</v>
      </c>
      <c r="C15" s="23" t="s">
        <v>69</v>
      </c>
      <c r="D15" s="24" t="s">
        <v>5</v>
      </c>
      <c r="E15" s="25">
        <v>186293.05</v>
      </c>
    </row>
    <row r="16" spans="2:5" ht="40.5" customHeight="1" x14ac:dyDescent="0.25">
      <c r="B16" s="9" t="s">
        <v>123</v>
      </c>
      <c r="C16" s="23" t="s">
        <v>124</v>
      </c>
      <c r="D16" s="24" t="s">
        <v>5</v>
      </c>
      <c r="E16" s="25">
        <f>37484.97+0.9+13.69+6026.93</f>
        <v>43526.490000000005</v>
      </c>
    </row>
    <row r="17" spans="2:5" ht="50.25" customHeight="1" x14ac:dyDescent="0.25">
      <c r="B17" s="10" t="s">
        <v>150</v>
      </c>
      <c r="C17" s="27" t="s">
        <v>122</v>
      </c>
      <c r="D17" s="28" t="s">
        <v>5</v>
      </c>
      <c r="E17" s="29">
        <v>1208005.2612288068</v>
      </c>
    </row>
    <row r="18" spans="2:5" ht="27.95" customHeight="1" x14ac:dyDescent="0.25">
      <c r="B18" s="9" t="s">
        <v>151</v>
      </c>
      <c r="C18" s="30" t="s">
        <v>125</v>
      </c>
      <c r="D18" s="24" t="s">
        <v>5</v>
      </c>
      <c r="E18" s="40">
        <f>E19*E20+E21</f>
        <v>1206842.1026788068</v>
      </c>
    </row>
    <row r="19" spans="2:5" ht="27.95" customHeight="1" x14ac:dyDescent="0.25">
      <c r="B19" s="9"/>
      <c r="C19" s="23" t="s">
        <v>70</v>
      </c>
      <c r="D19" s="24" t="s">
        <v>14</v>
      </c>
      <c r="E19" s="25">
        <v>250899.98956768122</v>
      </c>
    </row>
    <row r="20" spans="2:5" ht="27.95" customHeight="1" x14ac:dyDescent="0.25">
      <c r="B20" s="9"/>
      <c r="C20" s="23" t="s">
        <v>15</v>
      </c>
      <c r="D20" s="24" t="s">
        <v>5</v>
      </c>
      <c r="E20" s="25">
        <v>4.2620623800000006</v>
      </c>
    </row>
    <row r="21" spans="2:5" ht="27.95" customHeight="1" x14ac:dyDescent="0.25">
      <c r="B21" s="9"/>
      <c r="C21" s="23" t="s">
        <v>16</v>
      </c>
      <c r="D21" s="24" t="s">
        <v>5</v>
      </c>
      <c r="E21" s="25">
        <v>137490.696</v>
      </c>
    </row>
    <row r="22" spans="2:5" ht="27.95" customHeight="1" x14ac:dyDescent="0.25">
      <c r="B22" s="9" t="s">
        <v>152</v>
      </c>
      <c r="C22" s="30" t="s">
        <v>126</v>
      </c>
      <c r="D22" s="24" t="s">
        <v>5</v>
      </c>
      <c r="E22" s="25">
        <f>E23*E24</f>
        <v>1163.1585500000001</v>
      </c>
    </row>
    <row r="23" spans="2:5" ht="27.95" customHeight="1" x14ac:dyDescent="0.25">
      <c r="B23" s="11"/>
      <c r="C23" s="23" t="s">
        <v>70</v>
      </c>
      <c r="D23" s="31" t="s">
        <v>71</v>
      </c>
      <c r="E23" s="25">
        <v>45.223296037299669</v>
      </c>
    </row>
    <row r="24" spans="2:5" ht="27.95" customHeight="1" x14ac:dyDescent="0.25">
      <c r="B24" s="11"/>
      <c r="C24" s="23" t="s">
        <v>15</v>
      </c>
      <c r="D24" s="31" t="s">
        <v>72</v>
      </c>
      <c r="E24" s="25">
        <v>25.72034</v>
      </c>
    </row>
    <row r="25" spans="2:5" s="8" customFormat="1" ht="39" customHeight="1" x14ac:dyDescent="0.25">
      <c r="B25" s="32" t="s">
        <v>153</v>
      </c>
      <c r="C25" s="26" t="s">
        <v>73</v>
      </c>
      <c r="D25" s="31" t="s">
        <v>72</v>
      </c>
      <c r="E25" s="29">
        <f>0.73+199439.29+0.57+6.81+37725.46</f>
        <v>237172.86000000002</v>
      </c>
    </row>
    <row r="26" spans="2:5" ht="27.95" customHeight="1" x14ac:dyDescent="0.25">
      <c r="B26" s="9"/>
      <c r="C26" s="23" t="s">
        <v>74</v>
      </c>
      <c r="D26" s="24" t="s">
        <v>76</v>
      </c>
      <c r="E26" s="25">
        <f>E25/E27</f>
        <v>3.9578542483521901</v>
      </c>
    </row>
    <row r="27" spans="2:5" ht="27.95" customHeight="1" x14ac:dyDescent="0.25">
      <c r="B27" s="9"/>
      <c r="C27" s="23" t="s">
        <v>75</v>
      </c>
      <c r="D27" s="24" t="s">
        <v>77</v>
      </c>
      <c r="E27" s="25">
        <f>0.1603+50276.5713+136.0703+1.605+9510.2</f>
        <v>59924.606900000013</v>
      </c>
    </row>
    <row r="28" spans="2:5" ht="33.75" customHeight="1" x14ac:dyDescent="0.25">
      <c r="B28" s="10" t="s">
        <v>127</v>
      </c>
      <c r="C28" s="26" t="s">
        <v>130</v>
      </c>
      <c r="D28" s="24" t="s">
        <v>5</v>
      </c>
      <c r="E28" s="29">
        <f>114.49+9631.31+0.29+8.64</f>
        <v>9754.73</v>
      </c>
    </row>
    <row r="29" spans="2:5" ht="35.25" customHeight="1" x14ac:dyDescent="0.25">
      <c r="B29" s="10" t="s">
        <v>128</v>
      </c>
      <c r="C29" s="26" t="s">
        <v>78</v>
      </c>
      <c r="D29" s="24" t="s">
        <v>5</v>
      </c>
      <c r="E29" s="29">
        <v>101367.23</v>
      </c>
    </row>
    <row r="30" spans="2:5" ht="27.95" customHeight="1" x14ac:dyDescent="0.25">
      <c r="B30" s="10" t="s">
        <v>129</v>
      </c>
      <c r="C30" s="26" t="s">
        <v>131</v>
      </c>
      <c r="D30" s="24" t="s">
        <v>5</v>
      </c>
      <c r="E30" s="29">
        <f>1236.36+0.06</f>
        <v>1236.4199999999998</v>
      </c>
    </row>
    <row r="31" spans="2:5" ht="33" customHeight="1" x14ac:dyDescent="0.25">
      <c r="B31" s="10" t="s">
        <v>135</v>
      </c>
      <c r="C31" s="26" t="s">
        <v>134</v>
      </c>
      <c r="D31" s="24" t="s">
        <v>5</v>
      </c>
      <c r="E31" s="29">
        <f>195.02+54.25+140904.23+39923.28+756.65+207.1+2105.4+578.1+38034.89+10151.84</f>
        <v>232910.75999999998</v>
      </c>
    </row>
    <row r="32" spans="2:5" ht="27.95" customHeight="1" x14ac:dyDescent="0.25">
      <c r="B32" s="10" t="s">
        <v>136</v>
      </c>
      <c r="C32" s="26" t="s">
        <v>132</v>
      </c>
      <c r="D32" s="24" t="s">
        <v>5</v>
      </c>
      <c r="E32" s="29">
        <f>2.05+144685.68+8.57+6648.26+39585.29</f>
        <v>190929.85</v>
      </c>
    </row>
    <row r="33" spans="2:5" ht="32.25" customHeight="1" x14ac:dyDescent="0.25">
      <c r="B33" s="10" t="s">
        <v>154</v>
      </c>
      <c r="C33" s="26" t="s">
        <v>133</v>
      </c>
      <c r="D33" s="24" t="s">
        <v>5</v>
      </c>
      <c r="E33" s="29">
        <f>5902.66+1.76+16.54+1886.99</f>
        <v>7807.95</v>
      </c>
    </row>
    <row r="34" spans="2:5" ht="42" customHeight="1" x14ac:dyDescent="0.25">
      <c r="B34" s="10" t="s">
        <v>155</v>
      </c>
      <c r="C34" s="26" t="s">
        <v>137</v>
      </c>
      <c r="D34" s="24" t="s">
        <v>5</v>
      </c>
      <c r="E34" s="29">
        <f>214282.69+0.91+12.5+57808.22</f>
        <v>272104.32000000001</v>
      </c>
    </row>
    <row r="35" spans="2:5" ht="27.95" customHeight="1" x14ac:dyDescent="0.25">
      <c r="B35" s="9" t="s">
        <v>156</v>
      </c>
      <c r="C35" s="23" t="s">
        <v>18</v>
      </c>
      <c r="D35" s="24" t="s">
        <v>5</v>
      </c>
      <c r="E35" s="25">
        <f>112.41+0.16+3.83+969.65</f>
        <v>1086.05</v>
      </c>
    </row>
    <row r="36" spans="2:5" ht="27.95" customHeight="1" x14ac:dyDescent="0.25">
      <c r="B36" s="9" t="s">
        <v>157</v>
      </c>
      <c r="C36" s="23" t="s">
        <v>19</v>
      </c>
      <c r="D36" s="24" t="s">
        <v>5</v>
      </c>
      <c r="E36" s="25">
        <f>2387.65+0.74+8.66+704.67</f>
        <v>3101.72</v>
      </c>
    </row>
    <row r="37" spans="2:5" ht="37.5" customHeight="1" x14ac:dyDescent="0.25">
      <c r="B37" s="10" t="s">
        <v>158</v>
      </c>
      <c r="C37" s="26" t="s">
        <v>138</v>
      </c>
      <c r="D37" s="24" t="s">
        <v>5</v>
      </c>
      <c r="E37" s="29">
        <f>41133.73+0.84+7.57+156352.48</f>
        <v>197494.62</v>
      </c>
    </row>
    <row r="38" spans="2:5" ht="27.95" customHeight="1" x14ac:dyDescent="0.25">
      <c r="B38" s="9" t="s">
        <v>144</v>
      </c>
      <c r="C38" s="23" t="s">
        <v>18</v>
      </c>
      <c r="D38" s="24" t="s">
        <v>5</v>
      </c>
      <c r="E38" s="25">
        <f>0</f>
        <v>0</v>
      </c>
    </row>
    <row r="39" spans="2:5" ht="27.95" customHeight="1" x14ac:dyDescent="0.25">
      <c r="B39" s="9" t="s">
        <v>145</v>
      </c>
      <c r="C39" s="23" t="s">
        <v>19</v>
      </c>
      <c r="D39" s="24" t="s">
        <v>5</v>
      </c>
      <c r="E39" s="25">
        <f>1607.14+0.84+7.57+400.71</f>
        <v>2016.26</v>
      </c>
    </row>
    <row r="40" spans="2:5" ht="37.5" customHeight="1" x14ac:dyDescent="0.25">
      <c r="B40" s="10" t="s">
        <v>159</v>
      </c>
      <c r="C40" s="26" t="s">
        <v>139</v>
      </c>
      <c r="D40" s="24" t="s">
        <v>5</v>
      </c>
      <c r="E40" s="29">
        <f>75766.66+22152.89</f>
        <v>97919.55</v>
      </c>
    </row>
    <row r="41" spans="2:5" ht="52.5" customHeight="1" x14ac:dyDescent="0.25">
      <c r="B41" s="10" t="s">
        <v>160</v>
      </c>
      <c r="C41" s="26" t="s">
        <v>140</v>
      </c>
      <c r="D41" s="24" t="s">
        <v>5</v>
      </c>
      <c r="E41" s="29">
        <f>14.64+212775.8+28.69+278.81+33815.77+20244.17</f>
        <v>267157.88</v>
      </c>
    </row>
    <row r="42" spans="2:5" ht="44.25" customHeight="1" x14ac:dyDescent="0.25">
      <c r="B42" s="10" t="s">
        <v>161</v>
      </c>
      <c r="C42" s="26" t="s">
        <v>141</v>
      </c>
      <c r="D42" s="24" t="s">
        <v>5</v>
      </c>
      <c r="E42" s="29">
        <f>4539.36+503.43+138.65+259.76+43.24-96.47</f>
        <v>5387.9699999999993</v>
      </c>
    </row>
    <row r="43" spans="2:5" ht="39.75" customHeight="1" x14ac:dyDescent="0.25">
      <c r="B43" s="9" t="s">
        <v>162</v>
      </c>
      <c r="C43" s="23" t="s">
        <v>20</v>
      </c>
      <c r="D43" s="24" t="s">
        <v>5</v>
      </c>
      <c r="E43" s="25">
        <v>0</v>
      </c>
    </row>
    <row r="44" spans="2:5" ht="27.95" customHeight="1" x14ac:dyDescent="0.25">
      <c r="B44" s="10" t="s">
        <v>163</v>
      </c>
      <c r="C44" s="26" t="s">
        <v>142</v>
      </c>
      <c r="D44" s="24" t="s">
        <v>5</v>
      </c>
      <c r="E44" s="29">
        <v>376131</v>
      </c>
    </row>
    <row r="45" spans="2:5" ht="27.95" customHeight="1" x14ac:dyDescent="0.25">
      <c r="B45" s="9" t="s">
        <v>149</v>
      </c>
      <c r="C45" s="23" t="s">
        <v>21</v>
      </c>
      <c r="D45" s="24" t="s">
        <v>5</v>
      </c>
      <c r="E45" s="25">
        <v>382640</v>
      </c>
    </row>
    <row r="46" spans="2:5" ht="27.95" customHeight="1" x14ac:dyDescent="0.25">
      <c r="B46" s="9" t="s">
        <v>164</v>
      </c>
      <c r="C46" s="23" t="s">
        <v>22</v>
      </c>
      <c r="D46" s="24" t="s">
        <v>5</v>
      </c>
      <c r="E46" s="25">
        <v>6509</v>
      </c>
    </row>
    <row r="47" spans="2:5" ht="47.25" customHeight="1" x14ac:dyDescent="0.25">
      <c r="B47" s="10" t="s">
        <v>165</v>
      </c>
      <c r="C47" s="26" t="s">
        <v>143</v>
      </c>
      <c r="D47" s="24" t="s">
        <v>5</v>
      </c>
      <c r="E47" s="29">
        <f>674.02+379077.8+42040.75+11578.81+21692.01+945.31+3611.08-8056.19</f>
        <v>451563.59</v>
      </c>
    </row>
    <row r="48" spans="2:5" ht="76.5" customHeight="1" x14ac:dyDescent="0.25">
      <c r="B48" s="10" t="s">
        <v>166</v>
      </c>
      <c r="C48" s="33" t="s">
        <v>146</v>
      </c>
      <c r="D48" s="24" t="s">
        <v>17</v>
      </c>
      <c r="E48" s="34" t="s">
        <v>23</v>
      </c>
    </row>
    <row r="49" spans="2:5" ht="53.25" customHeight="1" x14ac:dyDescent="0.25">
      <c r="B49" s="9" t="s">
        <v>167</v>
      </c>
      <c r="C49" s="39" t="s">
        <v>96</v>
      </c>
      <c r="D49" s="35" t="s">
        <v>24</v>
      </c>
      <c r="E49" s="41">
        <v>975.72</v>
      </c>
    </row>
    <row r="50" spans="2:5" ht="38.25" customHeight="1" x14ac:dyDescent="0.25">
      <c r="B50" s="9" t="s">
        <v>168</v>
      </c>
      <c r="C50" s="39" t="s">
        <v>97</v>
      </c>
      <c r="D50" s="35" t="s">
        <v>25</v>
      </c>
      <c r="E50" s="42">
        <v>2188.33</v>
      </c>
    </row>
    <row r="51" spans="2:5" ht="40.5" customHeight="1" x14ac:dyDescent="0.25">
      <c r="B51" s="9" t="s">
        <v>169</v>
      </c>
      <c r="C51" s="39" t="s">
        <v>98</v>
      </c>
      <c r="D51" s="35" t="s">
        <v>25</v>
      </c>
      <c r="E51" s="42">
        <v>45.11</v>
      </c>
    </row>
    <row r="52" spans="2:5" ht="52.5" customHeight="1" x14ac:dyDescent="0.25">
      <c r="B52" s="9" t="s">
        <v>170</v>
      </c>
      <c r="C52" s="39" t="s">
        <v>99</v>
      </c>
      <c r="D52" s="21" t="s">
        <v>25</v>
      </c>
      <c r="E52" s="38">
        <v>1972.1</v>
      </c>
    </row>
    <row r="53" spans="2:5" ht="27.95" customHeight="1" x14ac:dyDescent="0.25">
      <c r="B53" s="9" t="s">
        <v>171</v>
      </c>
      <c r="C53" s="36" t="s">
        <v>100</v>
      </c>
      <c r="D53" s="21" t="s">
        <v>25</v>
      </c>
      <c r="E53" s="22">
        <v>1554.86</v>
      </c>
    </row>
    <row r="54" spans="2:5" ht="36" customHeight="1" x14ac:dyDescent="0.25">
      <c r="B54" s="9" t="s">
        <v>172</v>
      </c>
      <c r="C54" s="36" t="s">
        <v>101</v>
      </c>
      <c r="D54" s="21" t="s">
        <v>25</v>
      </c>
      <c r="E54" s="22">
        <v>417.24</v>
      </c>
    </row>
    <row r="55" spans="2:5" ht="36" customHeight="1" x14ac:dyDescent="0.25">
      <c r="B55" s="10" t="s">
        <v>173</v>
      </c>
      <c r="C55" s="39" t="s">
        <v>102</v>
      </c>
      <c r="D55" s="21" t="s">
        <v>104</v>
      </c>
      <c r="E55" s="38">
        <v>169.22</v>
      </c>
    </row>
    <row r="56" spans="2:5" ht="45" customHeight="1" x14ac:dyDescent="0.25">
      <c r="B56" s="10" t="s">
        <v>147</v>
      </c>
      <c r="C56" s="39" t="s">
        <v>103</v>
      </c>
      <c r="D56" s="21" t="s">
        <v>105</v>
      </c>
      <c r="E56" s="38">
        <v>259.33999999999997</v>
      </c>
    </row>
    <row r="57" spans="2:5" ht="27.95" customHeight="1" x14ac:dyDescent="0.25">
      <c r="B57" s="43" t="s">
        <v>148</v>
      </c>
      <c r="C57" s="33" t="s">
        <v>174</v>
      </c>
      <c r="D57" s="12" t="s">
        <v>26</v>
      </c>
      <c r="E57" s="15">
        <f>0.71+970.75+8+262.04</f>
        <v>1241.5</v>
      </c>
    </row>
    <row r="58" spans="2:5" ht="66.75" customHeight="1" x14ac:dyDescent="0.25">
      <c r="B58" s="4" t="s">
        <v>175</v>
      </c>
      <c r="C58" s="53" t="s">
        <v>79</v>
      </c>
      <c r="D58" s="12" t="s">
        <v>27</v>
      </c>
      <c r="E58" s="15">
        <v>1276.01</v>
      </c>
    </row>
    <row r="59" spans="2:5" ht="27.95" customHeight="1" x14ac:dyDescent="0.25">
      <c r="B59" s="6" t="s">
        <v>176</v>
      </c>
      <c r="C59" s="54" t="s">
        <v>28</v>
      </c>
      <c r="D59" s="12" t="s">
        <v>24</v>
      </c>
      <c r="E59" s="13">
        <v>230.3</v>
      </c>
    </row>
    <row r="60" spans="2:5" ht="27.95" customHeight="1" x14ac:dyDescent="0.25">
      <c r="B60" s="6" t="s">
        <v>177</v>
      </c>
      <c r="C60" s="54" t="s">
        <v>29</v>
      </c>
      <c r="D60" s="12" t="s">
        <v>24</v>
      </c>
      <c r="E60" s="13">
        <v>41.03</v>
      </c>
    </row>
    <row r="61" spans="2:5" ht="27.95" customHeight="1" x14ac:dyDescent="0.25">
      <c r="B61" s="6" t="s">
        <v>183</v>
      </c>
      <c r="C61" s="54" t="s">
        <v>30</v>
      </c>
      <c r="D61" s="12" t="s">
        <v>24</v>
      </c>
      <c r="E61" s="13">
        <v>1.3</v>
      </c>
    </row>
    <row r="62" spans="2:5" ht="27.95" customHeight="1" x14ac:dyDescent="0.25">
      <c r="B62" s="6" t="s">
        <v>184</v>
      </c>
      <c r="C62" s="54" t="s">
        <v>31</v>
      </c>
      <c r="D62" s="12" t="s">
        <v>24</v>
      </c>
      <c r="E62" s="13">
        <v>1.46</v>
      </c>
    </row>
    <row r="63" spans="2:5" ht="27.95" customHeight="1" x14ac:dyDescent="0.25">
      <c r="B63" s="6" t="s">
        <v>185</v>
      </c>
      <c r="C63" s="54" t="s">
        <v>32</v>
      </c>
      <c r="D63" s="12" t="s">
        <v>24</v>
      </c>
      <c r="E63" s="13">
        <v>67.400000000000006</v>
      </c>
    </row>
    <row r="64" spans="2:5" ht="27.95" customHeight="1" x14ac:dyDescent="0.25">
      <c r="B64" s="6" t="s">
        <v>186</v>
      </c>
      <c r="C64" s="54" t="s">
        <v>33</v>
      </c>
      <c r="D64" s="12" t="s">
        <v>24</v>
      </c>
      <c r="E64" s="13">
        <v>300</v>
      </c>
    </row>
    <row r="65" spans="2:5" ht="27.95" customHeight="1" x14ac:dyDescent="0.25">
      <c r="B65" s="6" t="s">
        <v>187</v>
      </c>
      <c r="C65" s="54" t="s">
        <v>34</v>
      </c>
      <c r="D65" s="12" t="s">
        <v>24</v>
      </c>
      <c r="E65" s="13">
        <v>0.06</v>
      </c>
    </row>
    <row r="66" spans="2:5" ht="27.95" customHeight="1" x14ac:dyDescent="0.25">
      <c r="B66" s="6" t="s">
        <v>188</v>
      </c>
      <c r="C66" s="54" t="s">
        <v>35</v>
      </c>
      <c r="D66" s="12" t="s">
        <v>24</v>
      </c>
      <c r="E66" s="13">
        <v>0.08</v>
      </c>
    </row>
    <row r="67" spans="2:5" ht="27.95" customHeight="1" x14ac:dyDescent="0.25">
      <c r="B67" s="6" t="s">
        <v>189</v>
      </c>
      <c r="C67" s="54" t="s">
        <v>80</v>
      </c>
      <c r="D67" s="12" t="s">
        <v>24</v>
      </c>
      <c r="E67" s="13">
        <v>19.5</v>
      </c>
    </row>
    <row r="68" spans="2:5" ht="27.95" customHeight="1" x14ac:dyDescent="0.25">
      <c r="B68" s="6" t="s">
        <v>190</v>
      </c>
      <c r="C68" s="54" t="s">
        <v>36</v>
      </c>
      <c r="D68" s="12" t="s">
        <v>24</v>
      </c>
      <c r="E68" s="13">
        <v>2.58</v>
      </c>
    </row>
    <row r="69" spans="2:5" ht="27.95" customHeight="1" x14ac:dyDescent="0.25">
      <c r="B69" s="6" t="s">
        <v>191</v>
      </c>
      <c r="C69" s="54" t="s">
        <v>37</v>
      </c>
      <c r="D69" s="12" t="s">
        <v>24</v>
      </c>
      <c r="E69" s="13">
        <v>1.2</v>
      </c>
    </row>
    <row r="70" spans="2:5" ht="27.95" customHeight="1" x14ac:dyDescent="0.25">
      <c r="B70" s="6" t="s">
        <v>192</v>
      </c>
      <c r="C70" s="54" t="s">
        <v>81</v>
      </c>
      <c r="D70" s="12" t="s">
        <v>24</v>
      </c>
      <c r="E70" s="13">
        <v>0.26</v>
      </c>
    </row>
    <row r="71" spans="2:5" ht="27.95" customHeight="1" x14ac:dyDescent="0.25">
      <c r="B71" s="6" t="s">
        <v>193</v>
      </c>
      <c r="C71" s="54" t="s">
        <v>38</v>
      </c>
      <c r="D71" s="12" t="s">
        <v>24</v>
      </c>
      <c r="E71" s="13">
        <v>12.04</v>
      </c>
    </row>
    <row r="72" spans="2:5" ht="27.95" customHeight="1" x14ac:dyDescent="0.25">
      <c r="B72" s="6" t="s">
        <v>194</v>
      </c>
      <c r="C72" s="54" t="s">
        <v>39</v>
      </c>
      <c r="D72" s="12" t="s">
        <v>24</v>
      </c>
      <c r="E72" s="13">
        <v>6.3</v>
      </c>
    </row>
    <row r="73" spans="2:5" ht="27.95" customHeight="1" x14ac:dyDescent="0.25">
      <c r="B73" s="6" t="s">
        <v>195</v>
      </c>
      <c r="C73" s="54" t="s">
        <v>40</v>
      </c>
      <c r="D73" s="12" t="s">
        <v>24</v>
      </c>
      <c r="E73" s="13">
        <v>7.3</v>
      </c>
    </row>
    <row r="74" spans="2:5" ht="27.95" customHeight="1" x14ac:dyDescent="0.25">
      <c r="B74" s="6" t="s">
        <v>196</v>
      </c>
      <c r="C74" s="54" t="s">
        <v>41</v>
      </c>
      <c r="D74" s="12" t="s">
        <v>24</v>
      </c>
      <c r="E74" s="13">
        <v>6.2</v>
      </c>
    </row>
    <row r="75" spans="2:5" ht="27.95" customHeight="1" x14ac:dyDescent="0.25">
      <c r="B75" s="6" t="s">
        <v>197</v>
      </c>
      <c r="C75" s="54" t="s">
        <v>42</v>
      </c>
      <c r="D75" s="12" t="s">
        <v>24</v>
      </c>
      <c r="E75" s="13">
        <v>41.5</v>
      </c>
    </row>
    <row r="76" spans="2:5" ht="27.95" customHeight="1" x14ac:dyDescent="0.25">
      <c r="B76" s="6" t="s">
        <v>198</v>
      </c>
      <c r="C76" s="54" t="s">
        <v>43</v>
      </c>
      <c r="D76" s="12" t="s">
        <v>24</v>
      </c>
      <c r="E76" s="13">
        <v>36.6</v>
      </c>
    </row>
    <row r="77" spans="2:5" ht="27.95" customHeight="1" x14ac:dyDescent="0.25">
      <c r="B77" s="6" t="s">
        <v>199</v>
      </c>
      <c r="C77" s="54" t="s">
        <v>44</v>
      </c>
      <c r="D77" s="12" t="s">
        <v>24</v>
      </c>
      <c r="E77" s="13">
        <v>33.200000000000003</v>
      </c>
    </row>
    <row r="78" spans="2:5" ht="27.95" customHeight="1" x14ac:dyDescent="0.25">
      <c r="B78" s="6" t="s">
        <v>200</v>
      </c>
      <c r="C78" s="54" t="s">
        <v>45</v>
      </c>
      <c r="D78" s="12" t="s">
        <v>24</v>
      </c>
      <c r="E78" s="13">
        <v>0.03</v>
      </c>
    </row>
    <row r="79" spans="2:5" ht="27.95" customHeight="1" x14ac:dyDescent="0.25">
      <c r="B79" s="6" t="s">
        <v>201</v>
      </c>
      <c r="C79" s="54" t="s">
        <v>82</v>
      </c>
      <c r="D79" s="12" t="s">
        <v>24</v>
      </c>
      <c r="E79" s="13">
        <v>303.7</v>
      </c>
    </row>
    <row r="80" spans="2:5" ht="27.95" customHeight="1" x14ac:dyDescent="0.25">
      <c r="B80" s="6" t="s">
        <v>202</v>
      </c>
      <c r="C80" s="54" t="s">
        <v>46</v>
      </c>
      <c r="D80" s="12" t="s">
        <v>24</v>
      </c>
      <c r="E80" s="13">
        <v>0.96</v>
      </c>
    </row>
    <row r="81" spans="2:5" ht="27.95" customHeight="1" x14ac:dyDescent="0.25">
      <c r="B81" s="6" t="s">
        <v>203</v>
      </c>
      <c r="C81" s="54" t="s">
        <v>47</v>
      </c>
      <c r="D81" s="12" t="s">
        <v>24</v>
      </c>
      <c r="E81" s="13">
        <v>0.24</v>
      </c>
    </row>
    <row r="82" spans="2:5" ht="27.95" customHeight="1" x14ac:dyDescent="0.25">
      <c r="B82" s="6" t="s">
        <v>204</v>
      </c>
      <c r="C82" s="54" t="s">
        <v>48</v>
      </c>
      <c r="D82" s="12" t="s">
        <v>24</v>
      </c>
      <c r="E82" s="13">
        <v>0.3</v>
      </c>
    </row>
    <row r="83" spans="2:5" ht="27.95" customHeight="1" x14ac:dyDescent="0.25">
      <c r="B83" s="6" t="s">
        <v>205</v>
      </c>
      <c r="C83" s="54" t="s">
        <v>83</v>
      </c>
      <c r="D83" s="12" t="s">
        <v>24</v>
      </c>
      <c r="E83" s="13">
        <v>28.38</v>
      </c>
    </row>
    <row r="84" spans="2:5" ht="27.95" customHeight="1" x14ac:dyDescent="0.25">
      <c r="B84" s="6" t="s">
        <v>206</v>
      </c>
      <c r="C84" s="54" t="s">
        <v>49</v>
      </c>
      <c r="D84" s="12" t="s">
        <v>24</v>
      </c>
      <c r="E84" s="13">
        <v>0.17</v>
      </c>
    </row>
    <row r="85" spans="2:5" ht="27.95" customHeight="1" x14ac:dyDescent="0.25">
      <c r="B85" s="6" t="s">
        <v>207</v>
      </c>
      <c r="C85" s="54" t="s">
        <v>50</v>
      </c>
      <c r="D85" s="12" t="s">
        <v>24</v>
      </c>
      <c r="E85" s="13">
        <v>1.95</v>
      </c>
    </row>
    <row r="86" spans="2:5" ht="27.95" customHeight="1" x14ac:dyDescent="0.25">
      <c r="B86" s="6" t="s">
        <v>208</v>
      </c>
      <c r="C86" s="54" t="s">
        <v>51</v>
      </c>
      <c r="D86" s="12" t="s">
        <v>24</v>
      </c>
      <c r="E86" s="13">
        <v>30</v>
      </c>
    </row>
    <row r="87" spans="2:5" ht="27.95" customHeight="1" x14ac:dyDescent="0.25">
      <c r="B87" s="6" t="s">
        <v>209</v>
      </c>
      <c r="C87" s="54" t="s">
        <v>84</v>
      </c>
      <c r="D87" s="12" t="s">
        <v>24</v>
      </c>
      <c r="E87" s="13">
        <v>0.52</v>
      </c>
    </row>
    <row r="88" spans="2:5" ht="27.95" customHeight="1" x14ac:dyDescent="0.25">
      <c r="B88" s="6" t="s">
        <v>210</v>
      </c>
      <c r="C88" s="54" t="s">
        <v>52</v>
      </c>
      <c r="D88" s="12" t="s">
        <v>24</v>
      </c>
      <c r="E88" s="13">
        <v>3.2</v>
      </c>
    </row>
    <row r="89" spans="2:5" ht="27.95" customHeight="1" x14ac:dyDescent="0.25">
      <c r="B89" s="6" t="s">
        <v>211</v>
      </c>
      <c r="C89" s="54" t="s">
        <v>53</v>
      </c>
      <c r="D89" s="12" t="s">
        <v>24</v>
      </c>
      <c r="E89" s="13">
        <v>6</v>
      </c>
    </row>
    <row r="90" spans="2:5" ht="27.95" customHeight="1" x14ac:dyDescent="0.25">
      <c r="B90" s="6" t="s">
        <v>212</v>
      </c>
      <c r="C90" s="54" t="s">
        <v>54</v>
      </c>
      <c r="D90" s="12" t="s">
        <v>24</v>
      </c>
      <c r="E90" s="13">
        <v>5.16</v>
      </c>
    </row>
    <row r="91" spans="2:5" ht="27.95" customHeight="1" x14ac:dyDescent="0.25">
      <c r="B91" s="6" t="s">
        <v>213</v>
      </c>
      <c r="C91" s="54" t="s">
        <v>85</v>
      </c>
      <c r="D91" s="12" t="s">
        <v>24</v>
      </c>
      <c r="E91" s="13">
        <v>4.2</v>
      </c>
    </row>
    <row r="92" spans="2:5" ht="27.95" customHeight="1" x14ac:dyDescent="0.25">
      <c r="B92" s="6" t="s">
        <v>214</v>
      </c>
      <c r="C92" s="54" t="s">
        <v>55</v>
      </c>
      <c r="D92" s="12" t="s">
        <v>24</v>
      </c>
      <c r="E92" s="13">
        <v>0.51</v>
      </c>
    </row>
    <row r="93" spans="2:5" ht="27.95" customHeight="1" x14ac:dyDescent="0.25">
      <c r="B93" s="6" t="s">
        <v>215</v>
      </c>
      <c r="C93" s="54" t="s">
        <v>56</v>
      </c>
      <c r="D93" s="12" t="s">
        <v>24</v>
      </c>
      <c r="E93" s="13">
        <v>9</v>
      </c>
    </row>
    <row r="94" spans="2:5" ht="27.95" customHeight="1" x14ac:dyDescent="0.25">
      <c r="B94" s="6" t="s">
        <v>216</v>
      </c>
      <c r="C94" s="54" t="s">
        <v>57</v>
      </c>
      <c r="D94" s="12" t="s">
        <v>24</v>
      </c>
      <c r="E94" s="13">
        <v>1.46</v>
      </c>
    </row>
    <row r="95" spans="2:5" ht="27.95" customHeight="1" x14ac:dyDescent="0.25">
      <c r="B95" s="6" t="s">
        <v>217</v>
      </c>
      <c r="C95" s="54" t="s">
        <v>58</v>
      </c>
      <c r="D95" s="12" t="s">
        <v>24</v>
      </c>
      <c r="E95" s="13">
        <v>24.9</v>
      </c>
    </row>
    <row r="96" spans="2:5" ht="27.95" customHeight="1" x14ac:dyDescent="0.25">
      <c r="B96" s="6" t="s">
        <v>178</v>
      </c>
      <c r="C96" s="54" t="s">
        <v>59</v>
      </c>
      <c r="D96" s="12" t="s">
        <v>24</v>
      </c>
      <c r="E96" s="13">
        <v>1.5</v>
      </c>
    </row>
    <row r="97" spans="2:5" ht="27.95" customHeight="1" x14ac:dyDescent="0.25">
      <c r="B97" s="6" t="s">
        <v>179</v>
      </c>
      <c r="C97" s="54" t="s">
        <v>60</v>
      </c>
      <c r="D97" s="12" t="s">
        <v>24</v>
      </c>
      <c r="E97" s="13">
        <v>1.21</v>
      </c>
    </row>
    <row r="98" spans="2:5" ht="27.95" customHeight="1" x14ac:dyDescent="0.25">
      <c r="B98" s="6" t="s">
        <v>180</v>
      </c>
      <c r="C98" s="54" t="s">
        <v>61</v>
      </c>
      <c r="D98" s="12" t="s">
        <v>24</v>
      </c>
      <c r="E98" s="13">
        <v>1.83</v>
      </c>
    </row>
    <row r="99" spans="2:5" ht="27.95" customHeight="1" x14ac:dyDescent="0.25">
      <c r="B99" s="6" t="s">
        <v>218</v>
      </c>
      <c r="C99" s="54" t="s">
        <v>62</v>
      </c>
      <c r="D99" s="12" t="s">
        <v>24</v>
      </c>
      <c r="E99" s="13">
        <v>1.22</v>
      </c>
    </row>
    <row r="100" spans="2:5" ht="27.95" customHeight="1" x14ac:dyDescent="0.25">
      <c r="B100" s="6" t="s">
        <v>219</v>
      </c>
      <c r="C100" s="54" t="s">
        <v>63</v>
      </c>
      <c r="D100" s="12" t="s">
        <v>24</v>
      </c>
      <c r="E100" s="13">
        <v>1.22</v>
      </c>
    </row>
    <row r="101" spans="2:5" ht="27.95" customHeight="1" x14ac:dyDescent="0.25">
      <c r="B101" s="6" t="s">
        <v>220</v>
      </c>
      <c r="C101" s="54" t="s">
        <v>64</v>
      </c>
      <c r="D101" s="12" t="s">
        <v>24</v>
      </c>
      <c r="E101" s="13">
        <v>1.4450000000000001</v>
      </c>
    </row>
    <row r="102" spans="2:5" ht="27.95" customHeight="1" x14ac:dyDescent="0.25">
      <c r="B102" s="6" t="s">
        <v>181</v>
      </c>
      <c r="C102" s="54" t="s">
        <v>65</v>
      </c>
      <c r="D102" s="12" t="s">
        <v>24</v>
      </c>
      <c r="E102" s="13">
        <v>18</v>
      </c>
    </row>
    <row r="103" spans="2:5" ht="27.95" customHeight="1" x14ac:dyDescent="0.25">
      <c r="B103" s="6" t="s">
        <v>182</v>
      </c>
      <c r="C103" s="54" t="s">
        <v>66</v>
      </c>
      <c r="D103" s="12" t="s">
        <v>24</v>
      </c>
      <c r="E103" s="13">
        <v>3.42</v>
      </c>
    </row>
    <row r="104" spans="2:5" ht="27.95" customHeight="1" x14ac:dyDescent="0.25">
      <c r="B104" s="6" t="s">
        <v>221</v>
      </c>
      <c r="C104" s="54" t="s">
        <v>67</v>
      </c>
      <c r="D104" s="12" t="s">
        <v>24</v>
      </c>
      <c r="E104" s="13">
        <v>3</v>
      </c>
    </row>
    <row r="105" spans="2:5" ht="27.95" customHeight="1" x14ac:dyDescent="0.25">
      <c r="B105" s="6" t="s">
        <v>222</v>
      </c>
      <c r="C105" s="54" t="s">
        <v>86</v>
      </c>
      <c r="D105" s="12" t="s">
        <v>24</v>
      </c>
      <c r="E105" s="13">
        <v>0.7</v>
      </c>
    </row>
    <row r="106" spans="2:5" ht="27.95" customHeight="1" x14ac:dyDescent="0.25">
      <c r="B106" s="6" t="s">
        <v>223</v>
      </c>
      <c r="C106" s="54" t="s">
        <v>87</v>
      </c>
      <c r="D106" s="12" t="s">
        <v>24</v>
      </c>
      <c r="E106" s="13">
        <v>1.54</v>
      </c>
    </row>
    <row r="107" spans="2:5" ht="27.95" customHeight="1" x14ac:dyDescent="0.25">
      <c r="B107" s="6" t="s">
        <v>224</v>
      </c>
      <c r="C107" s="54" t="s">
        <v>88</v>
      </c>
      <c r="D107" s="12" t="s">
        <v>24</v>
      </c>
      <c r="E107" s="13">
        <v>0.34</v>
      </c>
    </row>
    <row r="108" spans="2:5" ht="27.95" customHeight="1" x14ac:dyDescent="0.25">
      <c r="B108" s="6" t="s">
        <v>225</v>
      </c>
      <c r="C108" s="54" t="s">
        <v>89</v>
      </c>
      <c r="D108" s="12" t="s">
        <v>24</v>
      </c>
      <c r="E108" s="13">
        <v>1.79</v>
      </c>
    </row>
    <row r="109" spans="2:5" ht="27.95" customHeight="1" x14ac:dyDescent="0.25">
      <c r="B109" s="6" t="s">
        <v>226</v>
      </c>
      <c r="C109" s="54" t="s">
        <v>90</v>
      </c>
      <c r="D109" s="12" t="s">
        <v>24</v>
      </c>
      <c r="E109" s="13">
        <v>0.28000000000000003</v>
      </c>
    </row>
    <row r="110" spans="2:5" ht="27.95" customHeight="1" x14ac:dyDescent="0.25">
      <c r="B110" s="6" t="s">
        <v>227</v>
      </c>
      <c r="C110" s="54" t="s">
        <v>91</v>
      </c>
      <c r="D110" s="12" t="s">
        <v>24</v>
      </c>
      <c r="E110" s="13">
        <v>0.31</v>
      </c>
    </row>
    <row r="111" spans="2:5" ht="27.95" customHeight="1" x14ac:dyDescent="0.25">
      <c r="B111" s="6" t="s">
        <v>228</v>
      </c>
      <c r="C111" s="54" t="s">
        <v>92</v>
      </c>
      <c r="D111" s="12" t="s">
        <v>24</v>
      </c>
      <c r="E111" s="13">
        <v>0.56999999999999995</v>
      </c>
    </row>
    <row r="112" spans="2:5" ht="27.95" customHeight="1" x14ac:dyDescent="0.25">
      <c r="B112" s="6" t="s">
        <v>229</v>
      </c>
      <c r="C112" s="54" t="s">
        <v>93</v>
      </c>
      <c r="D112" s="12" t="s">
        <v>24</v>
      </c>
      <c r="E112" s="13">
        <v>7.24</v>
      </c>
    </row>
    <row r="113" spans="2:5" ht="27.95" customHeight="1" x14ac:dyDescent="0.25">
      <c r="B113" s="6" t="s">
        <v>230</v>
      </c>
      <c r="C113" s="54" t="s">
        <v>94</v>
      </c>
      <c r="D113" s="12" t="s">
        <v>24</v>
      </c>
      <c r="E113" s="13">
        <v>1.39</v>
      </c>
    </row>
    <row r="114" spans="2:5" ht="27.95" customHeight="1" x14ac:dyDescent="0.25">
      <c r="B114" s="6" t="s">
        <v>231</v>
      </c>
      <c r="C114" s="54" t="s">
        <v>95</v>
      </c>
      <c r="D114" s="12" t="s">
        <v>24</v>
      </c>
      <c r="E114" s="13">
        <v>0.26</v>
      </c>
    </row>
    <row r="115" spans="2:5" ht="12" customHeight="1" x14ac:dyDescent="0.25">
      <c r="B115" s="6"/>
      <c r="C115" s="14"/>
      <c r="D115" s="7"/>
      <c r="E115" s="3"/>
    </row>
    <row r="116" spans="2:5" ht="44.25" customHeight="1" x14ac:dyDescent="0.25">
      <c r="B116" s="47" t="s">
        <v>232</v>
      </c>
      <c r="C116" s="53" t="s">
        <v>110</v>
      </c>
      <c r="D116" s="45" t="s">
        <v>111</v>
      </c>
      <c r="E116" s="50">
        <v>153.69999999999999</v>
      </c>
    </row>
    <row r="117" spans="2:5" ht="24.95" customHeight="1" x14ac:dyDescent="0.25">
      <c r="B117" s="47" t="s">
        <v>235</v>
      </c>
      <c r="C117" s="55"/>
      <c r="D117" s="45"/>
      <c r="E117" s="50"/>
    </row>
    <row r="118" spans="2:5" ht="24.95" customHeight="1" x14ac:dyDescent="0.25">
      <c r="B118" s="47" t="s">
        <v>236</v>
      </c>
      <c r="C118" s="54" t="s">
        <v>28</v>
      </c>
      <c r="D118" s="45" t="s">
        <v>111</v>
      </c>
      <c r="E118" s="50">
        <v>150.9</v>
      </c>
    </row>
    <row r="119" spans="2:5" ht="24.95" customHeight="1" x14ac:dyDescent="0.25">
      <c r="B119" s="47" t="s">
        <v>237</v>
      </c>
      <c r="C119" s="54" t="s">
        <v>29</v>
      </c>
      <c r="D119" s="45" t="s">
        <v>111</v>
      </c>
      <c r="E119" s="50">
        <v>158.9</v>
      </c>
    </row>
    <row r="120" spans="2:5" ht="24.95" customHeight="1" x14ac:dyDescent="0.25">
      <c r="B120" s="47" t="s">
        <v>238</v>
      </c>
      <c r="C120" s="54" t="s">
        <v>30</v>
      </c>
      <c r="D120" s="45" t="s">
        <v>111</v>
      </c>
      <c r="E120" s="50">
        <v>159.6</v>
      </c>
    </row>
    <row r="121" spans="2:5" ht="24.95" customHeight="1" x14ac:dyDescent="0.25">
      <c r="B121" s="47" t="s">
        <v>239</v>
      </c>
      <c r="C121" s="54" t="s">
        <v>31</v>
      </c>
      <c r="D121" s="45" t="s">
        <v>111</v>
      </c>
      <c r="E121" s="50">
        <v>164</v>
      </c>
    </row>
    <row r="122" spans="2:5" ht="24.95" customHeight="1" x14ac:dyDescent="0.25">
      <c r="B122" s="47" t="s">
        <v>240</v>
      </c>
      <c r="C122" s="54" t="s">
        <v>32</v>
      </c>
      <c r="D122" s="45" t="s">
        <v>111</v>
      </c>
      <c r="E122" s="50">
        <v>155.9</v>
      </c>
    </row>
    <row r="123" spans="2:5" ht="24.95" customHeight="1" x14ac:dyDescent="0.25">
      <c r="B123" s="47" t="s">
        <v>241</v>
      </c>
      <c r="C123" s="54" t="s">
        <v>33</v>
      </c>
      <c r="D123" s="45" t="s">
        <v>111</v>
      </c>
      <c r="E123" s="50">
        <v>148.80000000000001</v>
      </c>
    </row>
    <row r="124" spans="2:5" ht="24.95" customHeight="1" x14ac:dyDescent="0.25">
      <c r="B124" s="47" t="s">
        <v>242</v>
      </c>
      <c r="C124" s="54" t="s">
        <v>34</v>
      </c>
      <c r="D124" s="45" t="s">
        <v>111</v>
      </c>
      <c r="E124" s="50">
        <v>157.69999999999999</v>
      </c>
    </row>
    <row r="125" spans="2:5" ht="24.95" customHeight="1" x14ac:dyDescent="0.25">
      <c r="B125" s="47" t="s">
        <v>243</v>
      </c>
      <c r="C125" s="54" t="s">
        <v>35</v>
      </c>
      <c r="D125" s="45" t="s">
        <v>111</v>
      </c>
      <c r="E125" s="50">
        <v>152</v>
      </c>
    </row>
    <row r="126" spans="2:5" ht="24.95" customHeight="1" x14ac:dyDescent="0.25">
      <c r="B126" s="47" t="s">
        <v>244</v>
      </c>
      <c r="C126" s="54" t="s">
        <v>80</v>
      </c>
      <c r="D126" s="45" t="s">
        <v>111</v>
      </c>
      <c r="E126" s="50">
        <v>159.80000000000001</v>
      </c>
    </row>
    <row r="127" spans="2:5" ht="24.95" customHeight="1" x14ac:dyDescent="0.25">
      <c r="B127" s="47" t="s">
        <v>245</v>
      </c>
      <c r="C127" s="54" t="s">
        <v>36</v>
      </c>
      <c r="D127" s="45" t="s">
        <v>111</v>
      </c>
      <c r="E127" s="50">
        <v>158</v>
      </c>
    </row>
    <row r="128" spans="2:5" ht="24.95" customHeight="1" x14ac:dyDescent="0.25">
      <c r="B128" s="47" t="s">
        <v>246</v>
      </c>
      <c r="C128" s="54" t="s">
        <v>37</v>
      </c>
      <c r="D128" s="45" t="s">
        <v>111</v>
      </c>
      <c r="E128" s="50">
        <v>155.5</v>
      </c>
    </row>
    <row r="129" spans="2:5" ht="24.95" customHeight="1" x14ac:dyDescent="0.25">
      <c r="B129" s="47" t="s">
        <v>247</v>
      </c>
      <c r="C129" s="54" t="s">
        <v>81</v>
      </c>
      <c r="D129" s="45" t="s">
        <v>111</v>
      </c>
      <c r="E129" s="50">
        <v>172</v>
      </c>
    </row>
    <row r="130" spans="2:5" ht="31.5" x14ac:dyDescent="0.25">
      <c r="B130" s="47" t="s">
        <v>248</v>
      </c>
      <c r="C130" s="54" t="s">
        <v>38</v>
      </c>
      <c r="D130" s="45" t="s">
        <v>111</v>
      </c>
      <c r="E130" s="50">
        <v>155</v>
      </c>
    </row>
    <row r="131" spans="2:5" ht="31.5" x14ac:dyDescent="0.25">
      <c r="B131" s="47" t="s">
        <v>249</v>
      </c>
      <c r="C131" s="54" t="s">
        <v>39</v>
      </c>
      <c r="D131" s="45" t="s">
        <v>111</v>
      </c>
      <c r="E131" s="50">
        <v>160.19999999999999</v>
      </c>
    </row>
    <row r="132" spans="2:5" ht="31.5" x14ac:dyDescent="0.25">
      <c r="B132" s="47" t="s">
        <v>250</v>
      </c>
      <c r="C132" s="54" t="s">
        <v>40</v>
      </c>
      <c r="D132" s="45" t="s">
        <v>111</v>
      </c>
      <c r="E132" s="50">
        <v>162.5</v>
      </c>
    </row>
    <row r="133" spans="2:5" ht="31.5" x14ac:dyDescent="0.25">
      <c r="B133" s="47" t="s">
        <v>251</v>
      </c>
      <c r="C133" s="54" t="s">
        <v>41</v>
      </c>
      <c r="D133" s="45" t="s">
        <v>111</v>
      </c>
      <c r="E133" s="50">
        <v>168.2</v>
      </c>
    </row>
    <row r="134" spans="2:5" ht="31.5" x14ac:dyDescent="0.25">
      <c r="B134" s="47" t="s">
        <v>252</v>
      </c>
      <c r="C134" s="54" t="s">
        <v>42</v>
      </c>
      <c r="D134" s="45" t="s">
        <v>111</v>
      </c>
      <c r="E134" s="50">
        <v>158.9</v>
      </c>
    </row>
    <row r="135" spans="2:5" ht="31.5" x14ac:dyDescent="0.25">
      <c r="B135" s="47" t="s">
        <v>253</v>
      </c>
      <c r="C135" s="54" t="s">
        <v>43</v>
      </c>
      <c r="D135" s="45" t="s">
        <v>111</v>
      </c>
      <c r="E135" s="50">
        <v>157.69999999999999</v>
      </c>
    </row>
    <row r="136" spans="2:5" ht="31.5" x14ac:dyDescent="0.25">
      <c r="B136" s="47" t="s">
        <v>254</v>
      </c>
      <c r="C136" s="54" t="s">
        <v>44</v>
      </c>
      <c r="D136" s="45" t="s">
        <v>111</v>
      </c>
      <c r="E136" s="50">
        <v>160.69999999999999</v>
      </c>
    </row>
    <row r="137" spans="2:5" ht="31.5" x14ac:dyDescent="0.25">
      <c r="B137" s="47" t="s">
        <v>255</v>
      </c>
      <c r="C137" s="54" t="s">
        <v>45</v>
      </c>
      <c r="D137" s="45" t="s">
        <v>111</v>
      </c>
      <c r="E137" s="50">
        <v>189.6</v>
      </c>
    </row>
    <row r="138" spans="2:5" ht="31.5" x14ac:dyDescent="0.25">
      <c r="B138" s="47" t="s">
        <v>256</v>
      </c>
      <c r="C138" s="54" t="s">
        <v>82</v>
      </c>
      <c r="D138" s="45" t="s">
        <v>111</v>
      </c>
      <c r="E138" s="50">
        <v>153.80000000000001</v>
      </c>
    </row>
    <row r="139" spans="2:5" ht="31.5" x14ac:dyDescent="0.25">
      <c r="B139" s="47" t="s">
        <v>257</v>
      </c>
      <c r="C139" s="54" t="s">
        <v>46</v>
      </c>
      <c r="D139" s="45" t="s">
        <v>111</v>
      </c>
      <c r="E139" s="50">
        <v>153.80000000000001</v>
      </c>
    </row>
    <row r="140" spans="2:5" ht="31.5" x14ac:dyDescent="0.25">
      <c r="B140" s="47" t="s">
        <v>258</v>
      </c>
      <c r="C140" s="54" t="s">
        <v>47</v>
      </c>
      <c r="D140" s="45" t="s">
        <v>111</v>
      </c>
      <c r="E140" s="50">
        <v>158.5</v>
      </c>
    </row>
    <row r="141" spans="2:5" ht="31.5" x14ac:dyDescent="0.25">
      <c r="B141" s="47" t="s">
        <v>259</v>
      </c>
      <c r="C141" s="54" t="s">
        <v>48</v>
      </c>
      <c r="D141" s="45" t="s">
        <v>111</v>
      </c>
      <c r="E141" s="50">
        <v>153.9</v>
      </c>
    </row>
    <row r="142" spans="2:5" ht="31.5" x14ac:dyDescent="0.25">
      <c r="B142" s="47" t="s">
        <v>260</v>
      </c>
      <c r="C142" s="54" t="s">
        <v>83</v>
      </c>
      <c r="D142" s="45" t="s">
        <v>111</v>
      </c>
      <c r="E142" s="50">
        <v>152.5</v>
      </c>
    </row>
    <row r="143" spans="2:5" ht="31.5" x14ac:dyDescent="0.25">
      <c r="B143" s="47" t="s">
        <v>261</v>
      </c>
      <c r="C143" s="54" t="s">
        <v>49</v>
      </c>
      <c r="D143" s="45" t="s">
        <v>111</v>
      </c>
      <c r="E143" s="50">
        <v>160.5</v>
      </c>
    </row>
    <row r="144" spans="2:5" ht="31.5" x14ac:dyDescent="0.25">
      <c r="B144" s="47" t="s">
        <v>262</v>
      </c>
      <c r="C144" s="54" t="s">
        <v>50</v>
      </c>
      <c r="D144" s="45" t="s">
        <v>111</v>
      </c>
      <c r="E144" s="50">
        <v>151.4</v>
      </c>
    </row>
    <row r="145" spans="2:5" ht="31.5" x14ac:dyDescent="0.25">
      <c r="B145" s="47" t="s">
        <v>263</v>
      </c>
      <c r="C145" s="54" t="s">
        <v>51</v>
      </c>
      <c r="D145" s="45" t="s">
        <v>111</v>
      </c>
      <c r="E145" s="50">
        <v>154.6</v>
      </c>
    </row>
    <row r="146" spans="2:5" ht="31.5" x14ac:dyDescent="0.25">
      <c r="B146" s="47" t="s">
        <v>264</v>
      </c>
      <c r="C146" s="54" t="s">
        <v>84</v>
      </c>
      <c r="D146" s="45" t="s">
        <v>111</v>
      </c>
      <c r="E146" s="50">
        <v>162.80000000000001</v>
      </c>
    </row>
    <row r="147" spans="2:5" ht="31.5" x14ac:dyDescent="0.25">
      <c r="B147" s="47" t="s">
        <v>265</v>
      </c>
      <c r="C147" s="54" t="s">
        <v>52</v>
      </c>
      <c r="D147" s="45" t="s">
        <v>111</v>
      </c>
      <c r="E147" s="50">
        <v>173.9</v>
      </c>
    </row>
    <row r="148" spans="2:5" ht="31.5" x14ac:dyDescent="0.25">
      <c r="B148" s="47" t="s">
        <v>266</v>
      </c>
      <c r="C148" s="54" t="s">
        <v>53</v>
      </c>
      <c r="D148" s="45" t="s">
        <v>111</v>
      </c>
      <c r="E148" s="50">
        <v>154</v>
      </c>
    </row>
    <row r="149" spans="2:5" ht="31.5" x14ac:dyDescent="0.25">
      <c r="B149" s="47" t="s">
        <v>267</v>
      </c>
      <c r="C149" s="54" t="s">
        <v>54</v>
      </c>
      <c r="D149" s="45" t="s">
        <v>111</v>
      </c>
      <c r="E149" s="50">
        <v>158.4</v>
      </c>
    </row>
    <row r="150" spans="2:5" ht="31.5" x14ac:dyDescent="0.25">
      <c r="B150" s="47" t="s">
        <v>268</v>
      </c>
      <c r="C150" s="54" t="s">
        <v>85</v>
      </c>
      <c r="D150" s="45" t="s">
        <v>111</v>
      </c>
      <c r="E150" s="50">
        <v>151.30000000000001</v>
      </c>
    </row>
    <row r="151" spans="2:5" ht="31.5" x14ac:dyDescent="0.25">
      <c r="B151" s="47" t="s">
        <v>269</v>
      </c>
      <c r="C151" s="54" t="s">
        <v>55</v>
      </c>
      <c r="D151" s="45" t="s">
        <v>111</v>
      </c>
      <c r="E151" s="50">
        <v>157.1</v>
      </c>
    </row>
    <row r="152" spans="2:5" ht="31.5" x14ac:dyDescent="0.25">
      <c r="B152" s="47" t="s">
        <v>270</v>
      </c>
      <c r="C152" s="54" t="s">
        <v>56</v>
      </c>
      <c r="D152" s="45" t="s">
        <v>111</v>
      </c>
      <c r="E152" s="50">
        <v>153.30000000000001</v>
      </c>
    </row>
    <row r="153" spans="2:5" ht="31.5" x14ac:dyDescent="0.25">
      <c r="B153" s="47" t="s">
        <v>271</v>
      </c>
      <c r="C153" s="54" t="s">
        <v>57</v>
      </c>
      <c r="D153" s="45" t="s">
        <v>111</v>
      </c>
      <c r="E153" s="50">
        <v>169.6</v>
      </c>
    </row>
    <row r="154" spans="2:5" ht="31.5" x14ac:dyDescent="0.25">
      <c r="B154" s="47" t="s">
        <v>272</v>
      </c>
      <c r="C154" s="54" t="s">
        <v>58</v>
      </c>
      <c r="D154" s="45" t="s">
        <v>111</v>
      </c>
      <c r="E154" s="50">
        <v>161.30000000000001</v>
      </c>
    </row>
    <row r="155" spans="2:5" ht="31.5" x14ac:dyDescent="0.25">
      <c r="B155" s="47" t="s">
        <v>273</v>
      </c>
      <c r="C155" s="54" t="s">
        <v>59</v>
      </c>
      <c r="D155" s="45" t="s">
        <v>111</v>
      </c>
      <c r="E155" s="50">
        <v>155.6</v>
      </c>
    </row>
    <row r="156" spans="2:5" ht="31.5" x14ac:dyDescent="0.25">
      <c r="B156" s="47" t="s">
        <v>274</v>
      </c>
      <c r="C156" s="54" t="s">
        <v>60</v>
      </c>
      <c r="D156" s="45" t="s">
        <v>111</v>
      </c>
      <c r="E156" s="50">
        <v>187.4</v>
      </c>
    </row>
    <row r="157" spans="2:5" ht="31.5" x14ac:dyDescent="0.25">
      <c r="B157" s="47" t="s">
        <v>275</v>
      </c>
      <c r="C157" s="54" t="s">
        <v>61</v>
      </c>
      <c r="D157" s="45" t="s">
        <v>111</v>
      </c>
      <c r="E157" s="50">
        <v>207.7</v>
      </c>
    </row>
    <row r="158" spans="2:5" ht="31.5" x14ac:dyDescent="0.25">
      <c r="B158" s="47" t="s">
        <v>276</v>
      </c>
      <c r="C158" s="54" t="s">
        <v>62</v>
      </c>
      <c r="D158" s="45" t="s">
        <v>111</v>
      </c>
      <c r="E158" s="50">
        <v>313</v>
      </c>
    </row>
    <row r="159" spans="2:5" ht="31.5" x14ac:dyDescent="0.25">
      <c r="B159" s="47" t="s">
        <v>277</v>
      </c>
      <c r="C159" s="54" t="s">
        <v>63</v>
      </c>
      <c r="D159" s="45" t="s">
        <v>111</v>
      </c>
      <c r="E159" s="50">
        <v>172.5</v>
      </c>
    </row>
    <row r="160" spans="2:5" ht="31.5" x14ac:dyDescent="0.25">
      <c r="B160" s="47" t="s">
        <v>278</v>
      </c>
      <c r="C160" s="54" t="s">
        <v>64</v>
      </c>
      <c r="D160" s="45" t="s">
        <v>111</v>
      </c>
      <c r="E160" s="50">
        <v>170.3</v>
      </c>
    </row>
    <row r="161" spans="2:5" ht="31.5" x14ac:dyDescent="0.25">
      <c r="B161" s="47" t="s">
        <v>279</v>
      </c>
      <c r="C161" s="54" t="s">
        <v>65</v>
      </c>
      <c r="D161" s="45" t="s">
        <v>111</v>
      </c>
      <c r="E161" s="50">
        <v>185</v>
      </c>
    </row>
    <row r="162" spans="2:5" ht="31.5" x14ac:dyDescent="0.25">
      <c r="B162" s="47" t="s">
        <v>280</v>
      </c>
      <c r="C162" s="54" t="s">
        <v>66</v>
      </c>
      <c r="D162" s="45" t="s">
        <v>111</v>
      </c>
      <c r="E162" s="50">
        <v>192.5</v>
      </c>
    </row>
    <row r="163" spans="2:5" ht="31.5" x14ac:dyDescent="0.25">
      <c r="B163" s="47" t="s">
        <v>281</v>
      </c>
      <c r="C163" s="54" t="s">
        <v>67</v>
      </c>
      <c r="D163" s="45" t="s">
        <v>111</v>
      </c>
      <c r="E163" s="50">
        <v>214.1</v>
      </c>
    </row>
    <row r="164" spans="2:5" ht="31.5" x14ac:dyDescent="0.25">
      <c r="B164" s="47" t="s">
        <v>282</v>
      </c>
      <c r="C164" s="54" t="s">
        <v>86</v>
      </c>
      <c r="D164" s="45" t="s">
        <v>111</v>
      </c>
      <c r="E164" s="50">
        <v>204.6</v>
      </c>
    </row>
    <row r="165" spans="2:5" ht="31.5" x14ac:dyDescent="0.25">
      <c r="B165" s="47" t="s">
        <v>283</v>
      </c>
      <c r="C165" s="54" t="s">
        <v>87</v>
      </c>
      <c r="D165" s="45" t="s">
        <v>111</v>
      </c>
      <c r="E165" s="50">
        <v>148.19999999999999</v>
      </c>
    </row>
    <row r="166" spans="2:5" ht="31.5" x14ac:dyDescent="0.25">
      <c r="B166" s="47" t="s">
        <v>284</v>
      </c>
      <c r="C166" s="54" t="s">
        <v>88</v>
      </c>
      <c r="D166" s="45" t="s">
        <v>111</v>
      </c>
      <c r="E166" s="50">
        <v>174.7</v>
      </c>
    </row>
    <row r="167" spans="2:5" ht="31.5" x14ac:dyDescent="0.25">
      <c r="B167" s="47" t="s">
        <v>285</v>
      </c>
      <c r="C167" s="54" t="s">
        <v>89</v>
      </c>
      <c r="D167" s="45" t="s">
        <v>111</v>
      </c>
      <c r="E167" s="50">
        <v>155.4</v>
      </c>
    </row>
    <row r="168" spans="2:5" ht="31.5" x14ac:dyDescent="0.25">
      <c r="B168" s="47" t="s">
        <v>286</v>
      </c>
      <c r="C168" s="54" t="s">
        <v>90</v>
      </c>
      <c r="D168" s="45" t="s">
        <v>111</v>
      </c>
      <c r="E168" s="50">
        <v>148.19999999999999</v>
      </c>
    </row>
    <row r="169" spans="2:5" ht="31.5" x14ac:dyDescent="0.25">
      <c r="B169" s="47" t="s">
        <v>287</v>
      </c>
      <c r="C169" s="54" t="s">
        <v>91</v>
      </c>
      <c r="D169" s="45" t="s">
        <v>111</v>
      </c>
      <c r="E169" s="50">
        <v>158.19999999999999</v>
      </c>
    </row>
    <row r="170" spans="2:5" ht="31.5" x14ac:dyDescent="0.25">
      <c r="B170" s="47" t="s">
        <v>288</v>
      </c>
      <c r="C170" s="54" t="s">
        <v>92</v>
      </c>
      <c r="D170" s="45" t="s">
        <v>111</v>
      </c>
      <c r="E170" s="50">
        <v>150</v>
      </c>
    </row>
    <row r="171" spans="2:5" ht="31.5" x14ac:dyDescent="0.25">
      <c r="B171" s="47" t="s">
        <v>289</v>
      </c>
      <c r="C171" s="54" t="s">
        <v>93</v>
      </c>
      <c r="D171" s="45" t="s">
        <v>111</v>
      </c>
      <c r="E171" s="50">
        <v>152.4</v>
      </c>
    </row>
    <row r="172" spans="2:5" ht="31.5" x14ac:dyDescent="0.25">
      <c r="B172" s="47" t="s">
        <v>290</v>
      </c>
      <c r="C172" s="54" t="s">
        <v>94</v>
      </c>
      <c r="D172" s="45" t="s">
        <v>111</v>
      </c>
      <c r="E172" s="50">
        <v>152.97999999999999</v>
      </c>
    </row>
    <row r="173" spans="2:5" ht="31.5" x14ac:dyDescent="0.25">
      <c r="B173" s="47" t="s">
        <v>291</v>
      </c>
      <c r="C173" s="54" t="s">
        <v>95</v>
      </c>
      <c r="D173" s="45" t="s">
        <v>111</v>
      </c>
      <c r="E173" s="50">
        <v>153.44</v>
      </c>
    </row>
    <row r="174" spans="2:5" ht="15.75" x14ac:dyDescent="0.25">
      <c r="B174" s="46"/>
      <c r="C174" s="44"/>
      <c r="D174" s="48"/>
      <c r="E174" s="51"/>
    </row>
    <row r="175" spans="2:5" ht="48.75" customHeight="1" x14ac:dyDescent="0.25">
      <c r="B175" s="4" t="s">
        <v>233</v>
      </c>
      <c r="C175" s="56" t="s">
        <v>106</v>
      </c>
      <c r="D175" s="7" t="s">
        <v>108</v>
      </c>
      <c r="E175" s="5">
        <v>21.5</v>
      </c>
    </row>
    <row r="176" spans="2:5" ht="41.25" customHeight="1" x14ac:dyDescent="0.25">
      <c r="B176" s="4" t="s">
        <v>234</v>
      </c>
      <c r="C176" s="39" t="s">
        <v>107</v>
      </c>
      <c r="D176" s="7" t="s">
        <v>109</v>
      </c>
      <c r="E176" s="5">
        <v>8.4499999999999993</v>
      </c>
    </row>
    <row r="177" spans="2:5" ht="15.75" x14ac:dyDescent="0.25">
      <c r="B177" s="46"/>
      <c r="C177" s="44"/>
      <c r="D177" s="48"/>
      <c r="E177" s="51"/>
    </row>
    <row r="178" spans="2:5" ht="15.75" x14ac:dyDescent="0.25">
      <c r="B178" s="46"/>
      <c r="C178" s="44"/>
      <c r="D178" s="48"/>
      <c r="E178" s="51"/>
    </row>
    <row r="179" spans="2:5" ht="15.75" x14ac:dyDescent="0.25">
      <c r="B179" s="46"/>
      <c r="C179" s="44"/>
      <c r="D179" s="48"/>
      <c r="E179" s="51"/>
    </row>
    <row r="180" spans="2:5" ht="15.75" x14ac:dyDescent="0.25">
      <c r="B180" s="46"/>
      <c r="C180" s="44"/>
      <c r="D180" s="48"/>
      <c r="E180" s="51"/>
    </row>
    <row r="181" spans="2:5" ht="15.75" x14ac:dyDescent="0.25">
      <c r="B181" s="46"/>
      <c r="C181" s="44"/>
      <c r="D181" s="48"/>
      <c r="E181" s="51"/>
    </row>
    <row r="182" spans="2:5" ht="15.75" x14ac:dyDescent="0.25">
      <c r="B182" s="46"/>
      <c r="C182" s="44"/>
      <c r="D182" s="48"/>
      <c r="E182" s="51"/>
    </row>
    <row r="183" spans="2:5" ht="15.75" x14ac:dyDescent="0.25">
      <c r="B183" s="46"/>
      <c r="C183" s="44"/>
      <c r="D183" s="48"/>
      <c r="E183" s="51"/>
    </row>
    <row r="184" spans="2:5" ht="15.75" x14ac:dyDescent="0.25">
      <c r="B184" s="46"/>
      <c r="C184" s="44"/>
      <c r="D184" s="48"/>
      <c r="E184" s="51"/>
    </row>
    <row r="185" spans="2:5" ht="15.75" x14ac:dyDescent="0.25">
      <c r="B185" s="46"/>
      <c r="C185" s="44"/>
      <c r="D185" s="48"/>
      <c r="E185" s="51"/>
    </row>
    <row r="186" spans="2:5" ht="15.75" x14ac:dyDescent="0.25">
      <c r="B186" s="46"/>
      <c r="C186" s="44"/>
      <c r="D186" s="48"/>
      <c r="E186" s="51"/>
    </row>
    <row r="187" spans="2:5" ht="15.75" x14ac:dyDescent="0.25">
      <c r="B187" s="46"/>
      <c r="C187" s="44"/>
      <c r="D187" s="48"/>
      <c r="E187" s="51"/>
    </row>
    <row r="188" spans="2:5" ht="15.75" x14ac:dyDescent="0.25">
      <c r="B188" s="46"/>
      <c r="C188" s="44"/>
      <c r="D188" s="48"/>
      <c r="E188" s="51"/>
    </row>
    <row r="189" spans="2:5" ht="15.75" x14ac:dyDescent="0.25">
      <c r="B189" s="46"/>
      <c r="C189" s="44"/>
      <c r="D189" s="48"/>
      <c r="E189" s="51"/>
    </row>
    <row r="190" spans="2:5" ht="15.75" x14ac:dyDescent="0.25">
      <c r="B190" s="46"/>
      <c r="C190" s="44"/>
      <c r="D190" s="48"/>
      <c r="E190" s="51"/>
    </row>
    <row r="191" spans="2:5" ht="15.75" x14ac:dyDescent="0.25">
      <c r="B191" s="46"/>
      <c r="C191" s="44"/>
      <c r="D191" s="48"/>
      <c r="E191" s="51"/>
    </row>
    <row r="192" spans="2:5" ht="15.75" x14ac:dyDescent="0.25">
      <c r="B192" s="46"/>
      <c r="C192" s="44"/>
      <c r="D192" s="48"/>
      <c r="E192" s="51"/>
    </row>
    <row r="193" spans="2:5" ht="15.75" x14ac:dyDescent="0.25">
      <c r="B193" s="46"/>
      <c r="C193" s="44"/>
      <c r="D193" s="48"/>
      <c r="E193" s="51"/>
    </row>
    <row r="194" spans="2:5" ht="15.75" x14ac:dyDescent="0.25">
      <c r="B194" s="46"/>
      <c r="C194" s="44"/>
      <c r="D194" s="48"/>
      <c r="E194" s="51"/>
    </row>
    <row r="195" spans="2:5" ht="15.75" x14ac:dyDescent="0.25">
      <c r="B195" s="46"/>
      <c r="C195" s="44"/>
      <c r="D195" s="48"/>
      <c r="E195" s="51"/>
    </row>
    <row r="196" spans="2:5" ht="15.75" x14ac:dyDescent="0.25">
      <c r="B196" s="46"/>
      <c r="C196" s="44"/>
      <c r="D196" s="48"/>
      <c r="E196" s="51"/>
    </row>
  </sheetData>
  <mergeCells count="4">
    <mergeCell ref="B3:B4"/>
    <mergeCell ref="D3:D4"/>
    <mergeCell ref="B1:E1"/>
    <mergeCell ref="E3:E4"/>
  </mergeCells>
  <dataValidations count="3"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C59:C114 C118:C173">
      <formula1>900</formula1>
    </dataValidation>
    <dataValidation type="decimal" allowBlank="1" showErrorMessage="1" errorTitle="Ошибка" error="Допускается ввод только действительных чисел!" sqref="E49">
      <formula1>-9.99999999999999E+37</formula1>
      <formula2>9.99999999999999E+37</formula2>
    </dataValidation>
    <dataValidation type="decimal" allowBlank="1" showErrorMessage="1" errorTitle="Ошибка" error="Допускается ввод только неотрицательных чисел!" sqref="E50:E51">
      <formula1>0</formula1>
      <formula2>9.99999999999999E+23</formula2>
    </dataValidation>
  </dataValidations>
  <hyperlinks>
    <hyperlink ref="E4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2019-04-26T06:19:32Z</dcterms:modified>
</cp:coreProperties>
</file>